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jsea-my.sharepoint.com/personal/ben_sojsea_com/Documents/Everett/Aquasox Field/Budget/Pro Formas/"/>
    </mc:Choice>
  </mc:AlternateContent>
  <xr:revisionPtr revIDLastSave="2" documentId="8_{7222310E-3B6E-4303-B27E-260E163D089F}" xr6:coauthVersionLast="47" xr6:coauthVersionMax="47" xr10:uidLastSave="{DABCF308-878B-445C-9F03-DC58F03D2C2D}"/>
  <bookViews>
    <workbookView xWindow="585" yWindow="-15765" windowWidth="27135" windowHeight="14415" xr2:uid="{5CB536C5-4B33-41CB-9260-1A911B0F29DE}"/>
  </bookViews>
  <sheets>
    <sheet name="New Park Downtown Site" sheetId="1" r:id="rId1"/>
    <sheet name="Funko Renov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40" i="1"/>
  <c r="B20" i="2"/>
  <c r="B41" i="2" s="1"/>
  <c r="B39" i="1"/>
  <c r="B37" i="2"/>
  <c r="B43" i="1" l="1"/>
</calcChain>
</file>

<file path=xl/sharedStrings.xml><?xml version="1.0" encoding="utf-8"?>
<sst xmlns="http://schemas.openxmlformats.org/spreadsheetml/2006/main" count="170" uniqueCount="86">
  <si>
    <t>Proposed Downtown Site</t>
  </si>
  <si>
    <t>Revenue Type</t>
  </si>
  <si>
    <t>Total Per Season</t>
  </si>
  <si>
    <t>Notes</t>
  </si>
  <si>
    <t>Suites</t>
  </si>
  <si>
    <t>Naming Rights</t>
  </si>
  <si>
    <t>Food &amp; Beverage</t>
  </si>
  <si>
    <t>Merchandise</t>
  </si>
  <si>
    <t>Parking</t>
  </si>
  <si>
    <t>Broadcasting/Media Rights</t>
  </si>
  <si>
    <t>Non-Baseball Events</t>
  </si>
  <si>
    <t xml:space="preserve"> </t>
  </si>
  <si>
    <t>AquaSox</t>
  </si>
  <si>
    <t>City</t>
  </si>
  <si>
    <t>TBD</t>
  </si>
  <si>
    <t>Expense Type</t>
  </si>
  <si>
    <t>Administrative and Professional Services</t>
  </si>
  <si>
    <t>AquaSox Lease Income</t>
  </si>
  <si>
    <t>Supplies</t>
  </si>
  <si>
    <t>Utilities</t>
  </si>
  <si>
    <t>Insurance</t>
  </si>
  <si>
    <t>Other Expenses</t>
  </si>
  <si>
    <t>Capital Expenses</t>
  </si>
  <si>
    <t>Marketing</t>
  </si>
  <si>
    <t>Amusements and Misc. Revenue</t>
  </si>
  <si>
    <t>Maintenance including landscapes</t>
  </si>
  <si>
    <t>Maintenance Including Landscapes</t>
  </si>
  <si>
    <t xml:space="preserve">Game Ticket/Gate </t>
  </si>
  <si>
    <t>Advertising/Sponsorships</t>
  </si>
  <si>
    <t>Game Tickets/Gate</t>
  </si>
  <si>
    <t>Total City Revenue</t>
  </si>
  <si>
    <t>Aquasox</t>
  </si>
  <si>
    <t>Stadium Operations</t>
  </si>
  <si>
    <t>Management Fees</t>
  </si>
  <si>
    <t>Other event income</t>
  </si>
  <si>
    <t>Debt Service/Interest</t>
  </si>
  <si>
    <t>Responsible Party</t>
  </si>
  <si>
    <t>AquasSox</t>
  </si>
  <si>
    <t>School District</t>
  </si>
  <si>
    <t>Total Annual Revenue Aquasox</t>
  </si>
  <si>
    <t>Total Expense AquaSox</t>
  </si>
  <si>
    <t>Total Expense City of Everett</t>
  </si>
  <si>
    <t>Net Income AquaSox</t>
  </si>
  <si>
    <t>Net Income City of Everett</t>
  </si>
  <si>
    <t>Event/Non Baseball Operations</t>
  </si>
  <si>
    <t>Advertising Sponsorships</t>
  </si>
  <si>
    <t>AquaSox/City</t>
  </si>
  <si>
    <t>Includes 50% of naming rights</t>
  </si>
  <si>
    <t>Total City of Everett Revenue</t>
  </si>
  <si>
    <t>Non-Baseball Large Events</t>
  </si>
  <si>
    <t>Non-Baseball Small Events</t>
  </si>
  <si>
    <t>50 annual non baseball events @$30k rental</t>
  </si>
  <si>
    <t>60 annual events @$5000 rental</t>
  </si>
  <si>
    <t>Midway/Carousel/Like Amusement Rental Income</t>
  </si>
  <si>
    <t>?</t>
  </si>
  <si>
    <t>To be calculated based on confirmed funding sources</t>
  </si>
  <si>
    <t>To be caculated based on confirmed sources of funding</t>
  </si>
  <si>
    <t>Total Expenses Aquasox</t>
  </si>
  <si>
    <t>Total Expenses City of Everett</t>
  </si>
  <si>
    <t>Marketing Baseball</t>
  </si>
  <si>
    <t>Marketing Events Non/Baseball</t>
  </si>
  <si>
    <t>Net Income Aquasox</t>
  </si>
  <si>
    <t xml:space="preserve">50/50 share </t>
  </si>
  <si>
    <t>Funko Field Renovation</t>
  </si>
  <si>
    <t>n/a</t>
  </si>
  <si>
    <t>Total Annual AquaSox Revenue</t>
  </si>
  <si>
    <t>Non Baseball Admin and Prof Services</t>
  </si>
  <si>
    <t>Baseball Admin and Prof Services</t>
  </si>
  <si>
    <t>Ongoing suplemental revenue from City likely required to offset debt service</t>
  </si>
  <si>
    <t>*Numbers included here are place holders for modeling purpose and subject to final design of facility, market condidtions, lease negotiation and funding sources.</t>
  </si>
  <si>
    <t>Ticket Sale Fee/Admissions Tax</t>
  </si>
  <si>
    <t>AquaSox Enchanced Facilty Improvement</t>
  </si>
  <si>
    <t xml:space="preserve">Includes 50% naming rights </t>
  </si>
  <si>
    <t>$50-80k admissions tax</t>
  </si>
  <si>
    <t xml:space="preserve">Hospitality/Entertainment </t>
  </si>
  <si>
    <t xml:space="preserve">Subject to negotiation </t>
  </si>
  <si>
    <t xml:space="preserve">Possible hospitality/restaurant/? </t>
  </si>
  <si>
    <t>Adjusted to reflect projected actual level of non-event reimbursed operating expense</t>
  </si>
  <si>
    <t>Adjusted to reflect regional marketing approach</t>
  </si>
  <si>
    <t>Adjusted based on more modest increase from curren actuals</t>
  </si>
  <si>
    <t xml:space="preserve">No current city parking revenue </t>
  </si>
  <si>
    <t>Subject to potentail separate agreement with School  District?</t>
  </si>
  <si>
    <t>Subject to negotiaitons with Aquasox or School District ($10-30k) per year over 20 years</t>
  </si>
  <si>
    <t>City/School District</t>
  </si>
  <si>
    <r>
      <rPr>
        <b/>
        <sz val="11"/>
        <color rgb="FFFF0000"/>
        <rFont val="Aptos Narrow"/>
        <family val="2"/>
        <scheme val="minor"/>
      </rPr>
      <t xml:space="preserve">DRAFT </t>
    </r>
    <r>
      <rPr>
        <b/>
        <sz val="11"/>
        <color theme="1"/>
        <rFont val="Aptos Narrow"/>
        <family val="2"/>
        <scheme val="minor"/>
      </rPr>
      <t>7 22 24 Everett Outdoor Multipurpose Facility - Preliminary Revenue and Expense Model *(see note below)</t>
    </r>
  </si>
  <si>
    <r>
      <rPr>
        <b/>
        <sz val="11"/>
        <color rgb="FFFF0000"/>
        <rFont val="Aptos Narrow"/>
        <family val="2"/>
        <scheme val="minor"/>
      </rPr>
      <t xml:space="preserve">DRAFT </t>
    </r>
    <r>
      <rPr>
        <b/>
        <sz val="11"/>
        <color theme="1"/>
        <rFont val="Aptos Narrow"/>
        <family val="2"/>
        <scheme val="minor"/>
      </rPr>
      <t xml:space="preserve"> 7 22 24 Everett Outdoor Multipurpose Facility - Preliminary Revenue and Expense Model * (see note below)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</si>
</sst>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/>
    <xf numFmtId="0" fontId="0" fillId="0" borderId="1" xfId="0" applyBorder="1"/>
    <xf numFmtId="0" fontId="0" fillId="0" borderId="1" xfId="0" applyBorder="1" applyAlignment="1">
      <alignment horizontal="left" indent="2"/>
    </xf>
    <xf numFmtId="164" fontId="0" fillId="0" borderId="1" xfId="1" applyNumberFormat="1" applyFont="1" applyBorder="1"/>
    <xf numFmtId="0" fontId="0" fillId="2" borderId="1" xfId="0" applyFill="1" applyBorder="1"/>
    <xf numFmtId="164" fontId="0" fillId="2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0" fontId="0" fillId="3" borderId="0" xfId="0" applyFill="1"/>
    <xf numFmtId="0" fontId="0" fillId="0" borderId="4" xfId="0" applyBorder="1"/>
    <xf numFmtId="0" fontId="0" fillId="2" borderId="3" xfId="0" applyFill="1" applyBorder="1"/>
    <xf numFmtId="0" fontId="1" fillId="0" borderId="1" xfId="0" applyFont="1" applyBorder="1"/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0" fontId="4" fillId="0" borderId="4" xfId="0" applyFont="1" applyBorder="1"/>
    <xf numFmtId="164" fontId="4" fillId="0" borderId="1" xfId="1" applyNumberFormat="1" applyFont="1" applyBorder="1" applyAlignment="1">
      <alignment horizontal="center"/>
    </xf>
    <xf numFmtId="0" fontId="4" fillId="0" borderId="3" xfId="0" applyFont="1" applyBorder="1"/>
    <xf numFmtId="164" fontId="4" fillId="0" borderId="5" xfId="1" applyNumberFormat="1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0" fillId="3" borderId="3" xfId="0" applyFill="1" applyBorder="1"/>
    <xf numFmtId="164" fontId="0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4" fillId="3" borderId="4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D9E3-1CE4-462C-B3FB-A2E31D293612}">
  <sheetPr>
    <pageSetUpPr fitToPage="1"/>
  </sheetPr>
  <dimension ref="A1:D46"/>
  <sheetViews>
    <sheetView tabSelected="1" workbookViewId="0">
      <selection activeCell="I16" sqref="I16"/>
    </sheetView>
  </sheetViews>
  <sheetFormatPr defaultRowHeight="14.5" x14ac:dyDescent="0.35"/>
  <cols>
    <col min="1" max="1" width="35.7265625" customWidth="1"/>
    <col min="2" max="2" width="12.1796875" style="8" customWidth="1"/>
    <col min="3" max="3" width="75.6328125" customWidth="1"/>
    <col min="4" max="4" width="12" customWidth="1"/>
  </cols>
  <sheetData>
    <row r="1" spans="1:4" x14ac:dyDescent="0.35">
      <c r="A1" s="2" t="s">
        <v>85</v>
      </c>
    </row>
    <row r="2" spans="1:4" x14ac:dyDescent="0.35">
      <c r="A2" s="2" t="s">
        <v>0</v>
      </c>
    </row>
    <row r="4" spans="1:4" s="1" customFormat="1" ht="29" x14ac:dyDescent="0.35">
      <c r="A4" s="4" t="s">
        <v>1</v>
      </c>
      <c r="B4" s="9" t="s">
        <v>2</v>
      </c>
      <c r="C4" s="5" t="s">
        <v>3</v>
      </c>
      <c r="D4" s="7" t="s">
        <v>36</v>
      </c>
    </row>
    <row r="5" spans="1:4" x14ac:dyDescent="0.35">
      <c r="A5" s="3" t="s">
        <v>29</v>
      </c>
      <c r="B5" s="10"/>
      <c r="D5" s="13" t="s">
        <v>12</v>
      </c>
    </row>
    <row r="6" spans="1:4" x14ac:dyDescent="0.35">
      <c r="A6" s="6" t="s">
        <v>4</v>
      </c>
      <c r="B6" s="11">
        <v>250000</v>
      </c>
      <c r="C6" s="20" t="s">
        <v>11</v>
      </c>
      <c r="D6" s="13" t="s">
        <v>46</v>
      </c>
    </row>
    <row r="7" spans="1:4" x14ac:dyDescent="0.35">
      <c r="A7" s="6" t="s">
        <v>45</v>
      </c>
      <c r="B7" s="11"/>
      <c r="C7" s="20"/>
      <c r="D7" s="13" t="s">
        <v>12</v>
      </c>
    </row>
    <row r="8" spans="1:4" x14ac:dyDescent="0.35">
      <c r="A8" s="3" t="s">
        <v>5</v>
      </c>
      <c r="B8" s="10">
        <v>1000000</v>
      </c>
      <c r="C8" t="s">
        <v>62</v>
      </c>
      <c r="D8" s="13" t="s">
        <v>46</v>
      </c>
    </row>
    <row r="9" spans="1:4" x14ac:dyDescent="0.35">
      <c r="A9" s="6" t="s">
        <v>9</v>
      </c>
      <c r="B9" s="11" t="s">
        <v>54</v>
      </c>
      <c r="C9" s="20"/>
      <c r="D9" s="13" t="s">
        <v>12</v>
      </c>
    </row>
    <row r="10" spans="1:4" x14ac:dyDescent="0.35">
      <c r="A10" s="6" t="s">
        <v>6</v>
      </c>
      <c r="B10" s="11"/>
      <c r="C10" s="20"/>
      <c r="D10" s="13" t="s">
        <v>12</v>
      </c>
    </row>
    <row r="11" spans="1:4" x14ac:dyDescent="0.35">
      <c r="A11" s="3" t="s">
        <v>7</v>
      </c>
      <c r="B11" s="10"/>
      <c r="D11" s="13" t="s">
        <v>12</v>
      </c>
    </row>
    <row r="12" spans="1:4" x14ac:dyDescent="0.35">
      <c r="A12" s="6" t="s">
        <v>8</v>
      </c>
      <c r="B12" s="11">
        <v>500000</v>
      </c>
      <c r="C12" s="20"/>
      <c r="D12" s="13" t="s">
        <v>13</v>
      </c>
    </row>
    <row r="13" spans="1:4" x14ac:dyDescent="0.35">
      <c r="A13" s="3" t="s">
        <v>24</v>
      </c>
      <c r="B13" s="10">
        <v>250000</v>
      </c>
      <c r="C13" t="s">
        <v>53</v>
      </c>
      <c r="D13" s="13" t="s">
        <v>13</v>
      </c>
    </row>
    <row r="14" spans="1:4" x14ac:dyDescent="0.35">
      <c r="A14" s="30" t="s">
        <v>74</v>
      </c>
      <c r="B14" s="28">
        <v>280000</v>
      </c>
      <c r="C14" s="29" t="s">
        <v>76</v>
      </c>
      <c r="D14" s="13"/>
    </row>
    <row r="15" spans="1:4" x14ac:dyDescent="0.35">
      <c r="A15" s="6" t="s">
        <v>49</v>
      </c>
      <c r="B15" s="11">
        <v>1500000</v>
      </c>
      <c r="C15" s="20" t="s">
        <v>51</v>
      </c>
      <c r="D15" s="13" t="s">
        <v>13</v>
      </c>
    </row>
    <row r="16" spans="1:4" x14ac:dyDescent="0.35">
      <c r="A16" s="6" t="s">
        <v>70</v>
      </c>
      <c r="B16" s="11">
        <v>350000</v>
      </c>
      <c r="C16" s="20" t="s">
        <v>73</v>
      </c>
      <c r="D16" s="13" t="s">
        <v>13</v>
      </c>
    </row>
    <row r="17" spans="1:4" x14ac:dyDescent="0.35">
      <c r="A17" s="13" t="s">
        <v>17</v>
      </c>
      <c r="B17" s="11">
        <v>500000</v>
      </c>
      <c r="C17" s="6" t="s">
        <v>75</v>
      </c>
      <c r="D17" s="13" t="s">
        <v>13</v>
      </c>
    </row>
    <row r="18" spans="1:4" x14ac:dyDescent="0.35">
      <c r="A18" s="13" t="s">
        <v>50</v>
      </c>
      <c r="B18" s="11">
        <v>300000</v>
      </c>
      <c r="C18" s="6" t="s">
        <v>52</v>
      </c>
      <c r="D18" s="13" t="s">
        <v>13</v>
      </c>
    </row>
    <row r="19" spans="1:4" x14ac:dyDescent="0.35">
      <c r="A19" s="3" t="s">
        <v>65</v>
      </c>
      <c r="B19" s="10" t="s">
        <v>64</v>
      </c>
      <c r="C19" s="3" t="s">
        <v>72</v>
      </c>
      <c r="D19" s="13"/>
    </row>
    <row r="20" spans="1:4" x14ac:dyDescent="0.35">
      <c r="A20" s="6" t="s">
        <v>48</v>
      </c>
      <c r="B20" s="26">
        <f>SUM(B6,B12,B13,B14,B15,B16,B17,B18, 500000)</f>
        <v>4430000</v>
      </c>
      <c r="C20" s="25" t="s">
        <v>72</v>
      </c>
      <c r="D20" s="13"/>
    </row>
    <row r="21" spans="1:4" x14ac:dyDescent="0.35">
      <c r="D21" s="13"/>
    </row>
    <row r="22" spans="1:4" x14ac:dyDescent="0.35">
      <c r="D22" s="13"/>
    </row>
    <row r="23" spans="1:4" x14ac:dyDescent="0.35">
      <c r="A23" s="4" t="s">
        <v>15</v>
      </c>
      <c r="B23" s="9" t="s">
        <v>11</v>
      </c>
      <c r="C23" s="4" t="s">
        <v>3</v>
      </c>
      <c r="D23" s="13"/>
    </row>
    <row r="24" spans="1:4" x14ac:dyDescent="0.35">
      <c r="A24" s="6" t="s">
        <v>32</v>
      </c>
      <c r="B24" s="11"/>
      <c r="C24" s="6"/>
      <c r="D24" s="13" t="s">
        <v>31</v>
      </c>
    </row>
    <row r="25" spans="1:4" x14ac:dyDescent="0.35">
      <c r="A25" s="13" t="s">
        <v>44</v>
      </c>
      <c r="B25" s="26">
        <v>450000</v>
      </c>
      <c r="C25" s="27" t="s">
        <v>77</v>
      </c>
      <c r="D25" s="13" t="s">
        <v>13</v>
      </c>
    </row>
    <row r="26" spans="1:4" x14ac:dyDescent="0.35">
      <c r="A26" s="13" t="s">
        <v>67</v>
      </c>
      <c r="B26" s="11"/>
      <c r="C26" s="6"/>
      <c r="D26" s="13" t="s">
        <v>31</v>
      </c>
    </row>
    <row r="27" spans="1:4" x14ac:dyDescent="0.35">
      <c r="A27" s="13" t="s">
        <v>66</v>
      </c>
      <c r="B27" s="11">
        <v>450000</v>
      </c>
      <c r="C27" s="6"/>
      <c r="D27" s="13" t="s">
        <v>13</v>
      </c>
    </row>
    <row r="28" spans="1:4" x14ac:dyDescent="0.35">
      <c r="A28" s="6" t="s">
        <v>25</v>
      </c>
      <c r="B28" s="11">
        <v>350000</v>
      </c>
      <c r="C28" s="6"/>
      <c r="D28" s="13" t="s">
        <v>13</v>
      </c>
    </row>
    <row r="29" spans="1:4" x14ac:dyDescent="0.35">
      <c r="A29" s="6" t="s">
        <v>22</v>
      </c>
      <c r="B29" s="11">
        <v>125000</v>
      </c>
      <c r="C29" s="6"/>
      <c r="D29" s="13" t="s">
        <v>13</v>
      </c>
    </row>
    <row r="30" spans="1:4" x14ac:dyDescent="0.35">
      <c r="A30" s="13" t="s">
        <v>59</v>
      </c>
      <c r="B30" s="11"/>
      <c r="C30" s="6"/>
      <c r="D30" s="13" t="s">
        <v>31</v>
      </c>
    </row>
    <row r="31" spans="1:4" x14ac:dyDescent="0.35">
      <c r="A31" s="13" t="s">
        <v>60</v>
      </c>
      <c r="B31" s="26">
        <v>200000</v>
      </c>
      <c r="C31" s="27" t="s">
        <v>78</v>
      </c>
      <c r="D31" s="13"/>
    </row>
    <row r="32" spans="1:4" x14ac:dyDescent="0.35">
      <c r="A32" s="13" t="s">
        <v>33</v>
      </c>
      <c r="B32" s="11"/>
      <c r="C32" s="6"/>
      <c r="D32" s="13" t="s">
        <v>31</v>
      </c>
    </row>
    <row r="33" spans="1:4" x14ac:dyDescent="0.35">
      <c r="A33" s="6" t="s">
        <v>18</v>
      </c>
      <c r="B33" s="11">
        <v>35000</v>
      </c>
      <c r="C33" s="6"/>
      <c r="D33" s="13" t="s">
        <v>13</v>
      </c>
    </row>
    <row r="34" spans="1:4" x14ac:dyDescent="0.35">
      <c r="A34" s="21" t="s">
        <v>35</v>
      </c>
      <c r="B34" s="17"/>
      <c r="C34" s="21" t="s">
        <v>55</v>
      </c>
      <c r="D34" s="16" t="s">
        <v>13</v>
      </c>
    </row>
    <row r="35" spans="1:4" x14ac:dyDescent="0.35">
      <c r="A35" s="3" t="s">
        <v>19</v>
      </c>
      <c r="B35" s="11">
        <v>250000</v>
      </c>
      <c r="C35" s="6"/>
      <c r="D35" s="13" t="s">
        <v>13</v>
      </c>
    </row>
    <row r="36" spans="1:4" x14ac:dyDescent="0.35">
      <c r="A36" s="6" t="s">
        <v>20</v>
      </c>
      <c r="B36" s="11">
        <v>95000</v>
      </c>
      <c r="C36" s="6"/>
      <c r="D36" s="13" t="s">
        <v>13</v>
      </c>
    </row>
    <row r="37" spans="1:4" x14ac:dyDescent="0.35">
      <c r="A37" s="6" t="s">
        <v>21</v>
      </c>
      <c r="B37" s="11">
        <v>280000</v>
      </c>
      <c r="C37" s="6"/>
      <c r="D37" s="13" t="s">
        <v>13</v>
      </c>
    </row>
    <row r="38" spans="1:4" x14ac:dyDescent="0.35">
      <c r="A38" s="14"/>
      <c r="B38" s="11"/>
      <c r="C38" s="6"/>
      <c r="D38" s="13"/>
    </row>
    <row r="39" spans="1:4" x14ac:dyDescent="0.35">
      <c r="A39" s="13" t="s">
        <v>57</v>
      </c>
      <c r="B39" s="8">
        <f>SUM(B24,B26,B30, B32)</f>
        <v>0</v>
      </c>
      <c r="C39" s="6"/>
      <c r="D39" s="13"/>
    </row>
    <row r="40" spans="1:4" x14ac:dyDescent="0.35">
      <c r="A40" s="13" t="s">
        <v>58</v>
      </c>
      <c r="B40" s="11">
        <f>SUM(B25,B27,B28,B29,B31,B33,B34,B35,B36,B37)</f>
        <v>2235000</v>
      </c>
      <c r="C40" s="6"/>
      <c r="D40" s="13"/>
    </row>
    <row r="41" spans="1:4" x14ac:dyDescent="0.35">
      <c r="A41" s="13"/>
      <c r="B41" s="11"/>
      <c r="C41" s="13"/>
      <c r="D41" s="13"/>
    </row>
    <row r="42" spans="1:4" x14ac:dyDescent="0.35">
      <c r="A42" s="22" t="s">
        <v>61</v>
      </c>
      <c r="B42" s="23" t="s">
        <v>64</v>
      </c>
      <c r="C42" s="13"/>
      <c r="D42" s="13" t="s">
        <v>12</v>
      </c>
    </row>
    <row r="43" spans="1:4" x14ac:dyDescent="0.35">
      <c r="A43" s="22" t="s">
        <v>43</v>
      </c>
      <c r="B43" s="23">
        <f>SUM(B20-B40)</f>
        <v>2195000</v>
      </c>
      <c r="C43" s="13"/>
      <c r="D43" s="13" t="s">
        <v>13</v>
      </c>
    </row>
    <row r="46" spans="1:4" x14ac:dyDescent="0.35">
      <c r="A46" t="s">
        <v>69</v>
      </c>
    </row>
  </sheetData>
  <pageMargins left="0.25" right="0.25" top="0.75" bottom="0.75" header="0.3" footer="0.3"/>
  <pageSetup scale="79" orientation="portrait" r:id="rId1"/>
  <headerFooter>
    <oddHeader>&amp;C&amp;16DRAFT&amp;R&amp;D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02CC-2ACF-4529-A60D-9EE6F1316100}">
  <sheetPr>
    <pageSetUpPr fitToPage="1"/>
  </sheetPr>
  <dimension ref="A1:D44"/>
  <sheetViews>
    <sheetView workbookViewId="0"/>
  </sheetViews>
  <sheetFormatPr defaultRowHeight="14.5" x14ac:dyDescent="0.35"/>
  <cols>
    <col min="1" max="1" width="35.54296875" customWidth="1"/>
    <col min="2" max="2" width="14.81640625" style="12" bestFit="1" customWidth="1"/>
    <col min="3" max="3" width="75" bestFit="1" customWidth="1"/>
    <col min="4" max="4" width="17" bestFit="1" customWidth="1"/>
  </cols>
  <sheetData>
    <row r="1" spans="1:4" x14ac:dyDescent="0.35">
      <c r="A1" s="2" t="s">
        <v>84</v>
      </c>
      <c r="B1" s="8"/>
    </row>
    <row r="2" spans="1:4" x14ac:dyDescent="0.35">
      <c r="A2" s="2" t="s">
        <v>63</v>
      </c>
      <c r="B2" s="8"/>
    </row>
    <row r="3" spans="1:4" x14ac:dyDescent="0.35">
      <c r="B3" s="8"/>
    </row>
    <row r="4" spans="1:4" ht="29" x14ac:dyDescent="0.35">
      <c r="A4" s="4" t="s">
        <v>1</v>
      </c>
      <c r="B4" s="9" t="s">
        <v>2</v>
      </c>
      <c r="C4" s="5" t="s">
        <v>3</v>
      </c>
      <c r="D4" s="7" t="s">
        <v>36</v>
      </c>
    </row>
    <row r="5" spans="1:4" x14ac:dyDescent="0.35">
      <c r="A5" s="3" t="s">
        <v>27</v>
      </c>
      <c r="B5" s="10"/>
      <c r="D5" s="13" t="s">
        <v>12</v>
      </c>
    </row>
    <row r="6" spans="1:4" x14ac:dyDescent="0.35">
      <c r="A6" s="6" t="s">
        <v>28</v>
      </c>
      <c r="B6" s="11"/>
      <c r="C6" s="20"/>
      <c r="D6" s="13" t="s">
        <v>12</v>
      </c>
    </row>
    <row r="7" spans="1:4" x14ac:dyDescent="0.35">
      <c r="A7" s="3" t="s">
        <v>5</v>
      </c>
      <c r="B7" s="28">
        <v>200000</v>
      </c>
      <c r="C7" s="29" t="s">
        <v>79</v>
      </c>
      <c r="D7" s="13" t="s">
        <v>46</v>
      </c>
    </row>
    <row r="8" spans="1:4" x14ac:dyDescent="0.35">
      <c r="A8" s="6" t="s">
        <v>4</v>
      </c>
      <c r="B8" s="11" t="s">
        <v>54</v>
      </c>
      <c r="C8" s="20"/>
      <c r="D8" s="13" t="s">
        <v>12</v>
      </c>
    </row>
    <row r="9" spans="1:4" x14ac:dyDescent="0.35">
      <c r="A9" s="6" t="s">
        <v>9</v>
      </c>
      <c r="B9" s="11" t="s">
        <v>54</v>
      </c>
      <c r="C9" s="20"/>
      <c r="D9" s="13" t="s">
        <v>12</v>
      </c>
    </row>
    <row r="10" spans="1:4" x14ac:dyDescent="0.35">
      <c r="A10" s="6" t="s">
        <v>6</v>
      </c>
      <c r="B10" s="11"/>
      <c r="C10" s="20"/>
      <c r="D10" s="13" t="s">
        <v>12</v>
      </c>
    </row>
    <row r="11" spans="1:4" x14ac:dyDescent="0.35">
      <c r="A11" s="3" t="s">
        <v>7</v>
      </c>
      <c r="B11" s="10"/>
      <c r="D11" s="13" t="s">
        <v>12</v>
      </c>
    </row>
    <row r="12" spans="1:4" x14ac:dyDescent="0.35">
      <c r="A12" s="31" t="s">
        <v>8</v>
      </c>
      <c r="B12" s="32">
        <v>0</v>
      </c>
      <c r="C12" s="34" t="s">
        <v>80</v>
      </c>
      <c r="D12" s="33" t="s">
        <v>64</v>
      </c>
    </row>
    <row r="13" spans="1:4" x14ac:dyDescent="0.35">
      <c r="A13" s="3" t="s">
        <v>24</v>
      </c>
      <c r="B13" s="10" t="s">
        <v>64</v>
      </c>
      <c r="D13" s="13" t="s">
        <v>13</v>
      </c>
    </row>
    <row r="14" spans="1:4" x14ac:dyDescent="0.35">
      <c r="A14" s="6" t="s">
        <v>10</v>
      </c>
      <c r="B14" s="11" t="s">
        <v>64</v>
      </c>
      <c r="C14" s="20"/>
      <c r="D14" s="13" t="s">
        <v>38</v>
      </c>
    </row>
    <row r="15" spans="1:4" x14ac:dyDescent="0.35">
      <c r="A15" s="6" t="s">
        <v>70</v>
      </c>
      <c r="B15" s="11">
        <v>35000</v>
      </c>
      <c r="C15" s="20"/>
      <c r="D15" s="13" t="s">
        <v>13</v>
      </c>
    </row>
    <row r="16" spans="1:4" x14ac:dyDescent="0.35">
      <c r="A16" s="13" t="s">
        <v>71</v>
      </c>
      <c r="B16" s="11" t="s">
        <v>64</v>
      </c>
      <c r="C16" s="27" t="s">
        <v>82</v>
      </c>
      <c r="D16" s="13" t="s">
        <v>83</v>
      </c>
    </row>
    <row r="17" spans="1:4" x14ac:dyDescent="0.35">
      <c r="A17" s="3" t="s">
        <v>34</v>
      </c>
      <c r="B17" s="10"/>
      <c r="C17" s="29" t="s">
        <v>81</v>
      </c>
      <c r="D17" s="13" t="s">
        <v>12</v>
      </c>
    </row>
    <row r="18" spans="1:4" x14ac:dyDescent="0.35">
      <c r="A18" s="6"/>
      <c r="B18" s="11"/>
      <c r="C18" s="20"/>
      <c r="D18" s="13"/>
    </row>
    <row r="19" spans="1:4" x14ac:dyDescent="0.35">
      <c r="A19" s="3" t="s">
        <v>39</v>
      </c>
      <c r="B19" s="10" t="s">
        <v>64</v>
      </c>
      <c r="C19" t="s">
        <v>47</v>
      </c>
      <c r="D19" s="13"/>
    </row>
    <row r="20" spans="1:4" x14ac:dyDescent="0.35">
      <c r="A20" s="6" t="s">
        <v>30</v>
      </c>
      <c r="B20" s="11">
        <f>SUM(B12,B15, 100000)</f>
        <v>135000</v>
      </c>
      <c r="C20" s="20" t="s">
        <v>47</v>
      </c>
      <c r="D20" s="13"/>
    </row>
    <row r="21" spans="1:4" x14ac:dyDescent="0.35">
      <c r="B21" s="8"/>
      <c r="D21" s="13"/>
    </row>
    <row r="22" spans="1:4" x14ac:dyDescent="0.35">
      <c r="B22" s="8"/>
      <c r="D22" s="13"/>
    </row>
    <row r="23" spans="1:4" x14ac:dyDescent="0.35">
      <c r="A23" s="4" t="s">
        <v>15</v>
      </c>
      <c r="B23" s="9" t="s">
        <v>11</v>
      </c>
      <c r="C23" s="4" t="s">
        <v>3</v>
      </c>
      <c r="D23" s="13"/>
    </row>
    <row r="24" spans="1:4" x14ac:dyDescent="0.35">
      <c r="A24" s="6" t="s">
        <v>32</v>
      </c>
      <c r="B24" s="11"/>
      <c r="C24" s="6"/>
      <c r="D24" s="13" t="s">
        <v>37</v>
      </c>
    </row>
    <row r="25" spans="1:4" x14ac:dyDescent="0.35">
      <c r="A25" s="3" t="s">
        <v>16</v>
      </c>
      <c r="B25" s="11"/>
      <c r="C25" s="6"/>
      <c r="D25" s="13" t="s">
        <v>12</v>
      </c>
    </row>
    <row r="26" spans="1:4" x14ac:dyDescent="0.35">
      <c r="A26" s="6" t="s">
        <v>26</v>
      </c>
      <c r="B26" s="11">
        <v>0</v>
      </c>
      <c r="C26" s="6"/>
      <c r="D26" s="13" t="s">
        <v>38</v>
      </c>
    </row>
    <row r="27" spans="1:4" x14ac:dyDescent="0.35">
      <c r="A27" s="6" t="s">
        <v>22</v>
      </c>
      <c r="B27" s="11"/>
      <c r="C27" s="6"/>
      <c r="D27" s="13" t="s">
        <v>12</v>
      </c>
    </row>
    <row r="28" spans="1:4" x14ac:dyDescent="0.35">
      <c r="A28" s="13" t="s">
        <v>23</v>
      </c>
      <c r="B28" s="11"/>
      <c r="C28" s="6"/>
      <c r="D28" s="13" t="s">
        <v>12</v>
      </c>
    </row>
    <row r="29" spans="1:4" x14ac:dyDescent="0.35">
      <c r="A29" s="13" t="s">
        <v>33</v>
      </c>
      <c r="B29" s="11"/>
      <c r="C29" s="6"/>
      <c r="D29" s="13" t="s">
        <v>12</v>
      </c>
    </row>
    <row r="30" spans="1:4" x14ac:dyDescent="0.35">
      <c r="A30" s="6" t="s">
        <v>18</v>
      </c>
      <c r="B30" s="11"/>
      <c r="C30" s="6"/>
      <c r="D30" s="13" t="s">
        <v>12</v>
      </c>
    </row>
    <row r="31" spans="1:4" s="19" customFormat="1" x14ac:dyDescent="0.35">
      <c r="A31" s="16" t="s">
        <v>35</v>
      </c>
      <c r="B31" s="17"/>
      <c r="C31" s="21" t="s">
        <v>56</v>
      </c>
      <c r="D31" s="16" t="s">
        <v>13</v>
      </c>
    </row>
    <row r="32" spans="1:4" x14ac:dyDescent="0.35">
      <c r="A32" s="13" t="s">
        <v>19</v>
      </c>
      <c r="B32" s="11"/>
      <c r="C32" s="6"/>
      <c r="D32" s="13" t="s">
        <v>12</v>
      </c>
    </row>
    <row r="33" spans="1:4" x14ac:dyDescent="0.35">
      <c r="A33" s="6" t="s">
        <v>20</v>
      </c>
      <c r="B33" s="11"/>
      <c r="C33" s="6"/>
      <c r="D33" s="13" t="s">
        <v>12</v>
      </c>
    </row>
    <row r="34" spans="1:4" x14ac:dyDescent="0.35">
      <c r="A34" s="6" t="s">
        <v>21</v>
      </c>
      <c r="B34" s="11"/>
      <c r="C34" s="6"/>
      <c r="D34" s="13" t="s">
        <v>12</v>
      </c>
    </row>
    <row r="35" spans="1:4" x14ac:dyDescent="0.35">
      <c r="A35" s="14"/>
      <c r="B35" s="11"/>
      <c r="C35" s="6"/>
      <c r="D35" s="13"/>
    </row>
    <row r="36" spans="1:4" x14ac:dyDescent="0.35">
      <c r="A36" s="14"/>
      <c r="B36" s="11"/>
      <c r="C36" s="6"/>
      <c r="D36" s="13"/>
    </row>
    <row r="37" spans="1:4" x14ac:dyDescent="0.35">
      <c r="A37" s="13" t="s">
        <v>40</v>
      </c>
      <c r="B37" s="11">
        <f>SUM(B24:B35)</f>
        <v>0</v>
      </c>
      <c r="C37" s="6"/>
      <c r="D37" s="13"/>
    </row>
    <row r="38" spans="1:4" s="19" customFormat="1" x14ac:dyDescent="0.35">
      <c r="A38" s="16" t="s">
        <v>41</v>
      </c>
      <c r="B38" s="18"/>
      <c r="C38" s="21" t="s">
        <v>14</v>
      </c>
      <c r="D38" s="16"/>
    </row>
    <row r="39" spans="1:4" x14ac:dyDescent="0.35">
      <c r="A39" s="13"/>
      <c r="B39" s="15"/>
      <c r="C39" s="13"/>
      <c r="D39" s="13"/>
    </row>
    <row r="40" spans="1:4" x14ac:dyDescent="0.35">
      <c r="A40" s="22" t="s">
        <v>42</v>
      </c>
      <c r="B40" s="24" t="s">
        <v>64</v>
      </c>
      <c r="C40" s="13"/>
      <c r="D40" s="13" t="s">
        <v>12</v>
      </c>
    </row>
    <row r="41" spans="1:4" x14ac:dyDescent="0.35">
      <c r="A41" s="22" t="s">
        <v>43</v>
      </c>
      <c r="B41" s="24">
        <f>SUM(B20,B38)</f>
        <v>135000</v>
      </c>
      <c r="C41" s="16" t="s">
        <v>68</v>
      </c>
      <c r="D41" s="13" t="s">
        <v>13</v>
      </c>
    </row>
    <row r="44" spans="1:4" x14ac:dyDescent="0.35">
      <c r="A44" t="s">
        <v>69</v>
      </c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Park Downtown Site</vt:lpstr>
      <vt:lpstr>Funko Renovation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DeDonato</dc:creator>
  <cp:lastModifiedBy>Ben Franz</cp:lastModifiedBy>
  <cp:lastPrinted>2024-07-10T19:13:12Z</cp:lastPrinted>
  <dcterms:created xsi:type="dcterms:W3CDTF">2024-06-04T18:14:26Z</dcterms:created>
  <dcterms:modified xsi:type="dcterms:W3CDTF">2024-07-23T19:29:56Z</dcterms:modified>
</cp:coreProperties>
</file>